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2" i="1" l="1"/>
  <c r="F8" i="1" l="1"/>
  <c r="G8" i="1" s="1"/>
  <c r="F4" i="1"/>
  <c r="G4" i="1" s="1"/>
  <c r="F5" i="1"/>
  <c r="G5" i="1" s="1"/>
  <c r="F9" i="1"/>
  <c r="G9" i="1" s="1"/>
  <c r="F3" i="1"/>
  <c r="G3" i="1" l="1"/>
  <c r="G10" i="1" s="1"/>
  <c r="G11" i="1" s="1"/>
  <c r="F10" i="1"/>
  <c r="F11" i="1" s="1"/>
</calcChain>
</file>

<file path=xl/sharedStrings.xml><?xml version="1.0" encoding="utf-8"?>
<sst xmlns="http://schemas.openxmlformats.org/spreadsheetml/2006/main" count="60" uniqueCount="60">
  <si>
    <t>Raw Materials</t>
  </si>
  <si>
    <t>Petcoke (T/D)</t>
  </si>
  <si>
    <t>Ferro-chrome</t>
  </si>
  <si>
    <t>Aluminum oxide</t>
  </si>
  <si>
    <t>Platinum</t>
  </si>
  <si>
    <t>Price ($)</t>
  </si>
  <si>
    <t>Total Cost (day)</t>
  </si>
  <si>
    <t>Quantity(day)</t>
  </si>
  <si>
    <t>($/mt)</t>
  </si>
  <si>
    <t>Water(gallon)</t>
  </si>
  <si>
    <t>$/1000 gallon</t>
  </si>
  <si>
    <t>Oxygen(t/d)</t>
  </si>
  <si>
    <t>year</t>
  </si>
  <si>
    <t>current value</t>
  </si>
  <si>
    <t>($/lbm)</t>
  </si>
  <si>
    <t>Cost ($)/(year)</t>
  </si>
  <si>
    <t>Equipments</t>
  </si>
  <si>
    <t>installation cost</t>
  </si>
  <si>
    <t>Total cost</t>
  </si>
  <si>
    <t>Total (current value)</t>
  </si>
  <si>
    <t>Gasifier</t>
  </si>
  <si>
    <t>($/ton)</t>
  </si>
  <si>
    <t>Heat exchangers 1</t>
  </si>
  <si>
    <t>Heat exchangers 2</t>
  </si>
  <si>
    <t>Heat exchangers 3</t>
  </si>
  <si>
    <t>Area (squarefeet)</t>
  </si>
  <si>
    <t>Cooler 1</t>
  </si>
  <si>
    <t>Cooler 2</t>
  </si>
  <si>
    <t>cost ($)</t>
  </si>
  <si>
    <t>Zinc-oxide bed</t>
  </si>
  <si>
    <t>Zinc oxide (lbm/day)</t>
  </si>
  <si>
    <t>Reactor 1 (HTS)</t>
  </si>
  <si>
    <t>Reactor 2 (LTS)</t>
  </si>
  <si>
    <t>NH3 refrigerator</t>
  </si>
  <si>
    <t>H2S stripper</t>
  </si>
  <si>
    <t>slag crusher</t>
  </si>
  <si>
    <t xml:space="preserve">Utilities </t>
  </si>
  <si>
    <t>(assuming that the plant would be running 330 days per year)</t>
  </si>
  <si>
    <t>Mixer</t>
  </si>
  <si>
    <t>petcoke crusher</t>
  </si>
  <si>
    <t>compressors</t>
  </si>
  <si>
    <t>Flash Gas Compressor</t>
  </si>
  <si>
    <t>Waste heat boiler</t>
  </si>
  <si>
    <t>Reheater</t>
  </si>
  <si>
    <t>ratio mixer</t>
  </si>
  <si>
    <t>Spliter</t>
  </si>
  <si>
    <t>clause furnace</t>
  </si>
  <si>
    <t>($/2.20 lbm)</t>
  </si>
  <si>
    <t>(by KFO)</t>
  </si>
  <si>
    <t>($/110 lbm)</t>
  </si>
  <si>
    <t>per ton</t>
  </si>
  <si>
    <t>Heat Duty (MMBTU/hr)</t>
  </si>
  <si>
    <t>Claus Processor</t>
  </si>
  <si>
    <t>Cyclone</t>
  </si>
  <si>
    <t>24 inches</t>
  </si>
  <si>
    <t>assuming 4000 gallons of volume and 600 psi</t>
  </si>
  <si>
    <t>assuming 4000 gallons of volume and 150 psi</t>
  </si>
  <si>
    <t>CO2 capture plant</t>
  </si>
  <si>
    <t>assuming carbon steel as inner wall material</t>
  </si>
  <si>
    <t>assuming pul. Coal fired at 600 psi and 750 F 270,000 lb/hr feed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</si>
</sst>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3" borderId="0" xfId="0" applyFont="1" applyFill="1"/>
    <xf numFmtId="0" fontId="1" fillId="4" borderId="0" xfId="0" applyFont="1" applyFill="1"/>
    <xf numFmtId="0" fontId="1" fillId="3" borderId="0" xfId="0" applyFont="1" applyFill="1" applyAlignment="1">
      <alignment wrapText="1"/>
    </xf>
    <xf numFmtId="0" fontId="1" fillId="0" borderId="0" xfId="0" applyFont="1" applyFill="1"/>
    <xf numFmtId="0" fontId="2" fillId="2" borderId="0" xfId="0" applyFont="1" applyFill="1"/>
    <xf numFmtId="0" fontId="3" fillId="2" borderId="0" xfId="0" applyFont="1" applyFill="1"/>
    <xf numFmtId="0" fontId="1" fillId="5" borderId="0" xfId="0" applyFont="1" applyFill="1"/>
    <xf numFmtId="0" fontId="0" fillId="0" borderId="0" xfId="0" applyAlignment="1">
      <alignment horizontal="left" vertical="center" wrapText="1"/>
    </xf>
    <xf numFmtId="164" fontId="0" fillId="0" borderId="0" xfId="0" applyNumberFormat="1"/>
    <xf numFmtId="11" fontId="0" fillId="0" borderId="0" xfId="0" applyNumberFormat="1"/>
    <xf numFmtId="8" fontId="0" fillId="0" borderId="0" xfId="0" applyNumberFormat="1"/>
    <xf numFmtId="44" fontId="0" fillId="0" borderId="0" xfId="0" applyNumberFormat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tabSelected="1" topLeftCell="A20" workbookViewId="0">
      <selection activeCell="E29" sqref="E29"/>
    </sheetView>
  </sheetViews>
  <sheetFormatPr defaultRowHeight="15" x14ac:dyDescent="0.25"/>
  <cols>
    <col min="2" max="2" width="22.42578125" style="1" customWidth="1"/>
    <col min="3" max="3" width="14" customWidth="1"/>
    <col min="4" max="4" width="12.42578125" customWidth="1"/>
    <col min="5" max="5" width="16.42578125" customWidth="1"/>
    <col min="6" max="6" width="20.85546875" customWidth="1"/>
    <col min="7" max="7" width="25.140625" customWidth="1"/>
    <col min="8" max="8" width="12.85546875" customWidth="1"/>
    <col min="9" max="9" width="13.7109375" customWidth="1"/>
  </cols>
  <sheetData>
    <row r="1" spans="2:10" ht="45.75" customHeight="1" x14ac:dyDescent="0.25">
      <c r="G1" s="9" t="s">
        <v>37</v>
      </c>
    </row>
    <row r="2" spans="2:10" s="2" customFormat="1" x14ac:dyDescent="0.25">
      <c r="B2" s="2" t="s">
        <v>0</v>
      </c>
      <c r="C2" s="2" t="s">
        <v>7</v>
      </c>
      <c r="D2" s="2" t="s">
        <v>5</v>
      </c>
      <c r="F2" s="2" t="s">
        <v>6</v>
      </c>
      <c r="G2" s="2" t="s">
        <v>15</v>
      </c>
      <c r="H2" s="2" t="s">
        <v>12</v>
      </c>
      <c r="I2" s="2" t="s">
        <v>13</v>
      </c>
    </row>
    <row r="3" spans="2:10" x14ac:dyDescent="0.25">
      <c r="B3" s="8" t="s">
        <v>1</v>
      </c>
      <c r="C3">
        <v>2800</v>
      </c>
      <c r="D3" s="13">
        <v>50</v>
      </c>
      <c r="E3" t="s">
        <v>8</v>
      </c>
      <c r="F3">
        <f>D3*C3</f>
        <v>140000</v>
      </c>
      <c r="G3">
        <f>F3*330</f>
        <v>46200000</v>
      </c>
      <c r="H3">
        <v>2008</v>
      </c>
    </row>
    <row r="4" spans="2:10" x14ac:dyDescent="0.25">
      <c r="B4" s="3" t="s">
        <v>30</v>
      </c>
      <c r="C4">
        <v>0.48</v>
      </c>
      <c r="D4" s="13">
        <v>18</v>
      </c>
      <c r="E4" t="s">
        <v>47</v>
      </c>
      <c r="F4">
        <f>D4*C4</f>
        <v>8.64</v>
      </c>
      <c r="G4">
        <f>F4*330</f>
        <v>2851.2000000000003</v>
      </c>
      <c r="H4">
        <v>2011</v>
      </c>
      <c r="J4" t="s">
        <v>48</v>
      </c>
    </row>
    <row r="5" spans="2:10" x14ac:dyDescent="0.25">
      <c r="B5" s="5" t="s">
        <v>2</v>
      </c>
      <c r="D5" s="13">
        <v>1.33</v>
      </c>
      <c r="E5" t="s">
        <v>14</v>
      </c>
      <c r="F5">
        <f>D5*C5</f>
        <v>0</v>
      </c>
      <c r="G5">
        <f>F5*330</f>
        <v>0</v>
      </c>
      <c r="H5">
        <v>2011</v>
      </c>
    </row>
    <row r="6" spans="2:10" x14ac:dyDescent="0.25">
      <c r="B6" s="1" t="s">
        <v>3</v>
      </c>
      <c r="D6" s="13">
        <v>2548.75</v>
      </c>
      <c r="E6" t="s">
        <v>49</v>
      </c>
    </row>
    <row r="7" spans="2:10" x14ac:dyDescent="0.25">
      <c r="B7" s="1" t="s">
        <v>4</v>
      </c>
      <c r="D7" s="13"/>
    </row>
    <row r="8" spans="2:10" x14ac:dyDescent="0.25">
      <c r="B8" s="3" t="s">
        <v>11</v>
      </c>
      <c r="C8">
        <v>2980</v>
      </c>
      <c r="D8" s="13">
        <v>20</v>
      </c>
      <c r="E8" t="s">
        <v>21</v>
      </c>
      <c r="F8">
        <f>C8*D8</f>
        <v>59600</v>
      </c>
      <c r="G8">
        <f>F8*330</f>
        <v>19668000</v>
      </c>
    </row>
    <row r="9" spans="2:10" x14ac:dyDescent="0.25">
      <c r="B9" s="1" t="s">
        <v>9</v>
      </c>
      <c r="C9">
        <v>190000</v>
      </c>
      <c r="D9" s="13">
        <v>1.68</v>
      </c>
      <c r="E9" t="s">
        <v>10</v>
      </c>
      <c r="F9">
        <f>D9*C9/1000</f>
        <v>319.2</v>
      </c>
      <c r="G9">
        <f>F9*330</f>
        <v>105336</v>
      </c>
      <c r="H9">
        <v>2011</v>
      </c>
    </row>
    <row r="10" spans="2:10" x14ac:dyDescent="0.25">
      <c r="F10">
        <f>SUM(F3:F9)</f>
        <v>199927.84000000003</v>
      </c>
      <c r="G10">
        <f>SUM(G3:G9)</f>
        <v>65976187.200000003</v>
      </c>
    </row>
    <row r="11" spans="2:10" x14ac:dyDescent="0.25">
      <c r="F11" s="10">
        <f>F10</f>
        <v>199927.84000000003</v>
      </c>
      <c r="G11" s="10">
        <f>G10</f>
        <v>65976187.200000003</v>
      </c>
    </row>
    <row r="12" spans="2:10" s="6" customFormat="1" x14ac:dyDescent="0.25">
      <c r="B12" s="7"/>
    </row>
    <row r="13" spans="2:10" x14ac:dyDescent="0.25">
      <c r="B13" s="1" t="s">
        <v>36</v>
      </c>
    </row>
    <row r="14" spans="2:10" x14ac:dyDescent="0.25">
      <c r="G14" s="11"/>
    </row>
    <row r="17" spans="2:8" s="4" customFormat="1" ht="45" x14ac:dyDescent="0.25">
      <c r="B17" s="4" t="s">
        <v>16</v>
      </c>
      <c r="C17" s="4" t="s">
        <v>25</v>
      </c>
      <c r="D17" s="4" t="s">
        <v>51</v>
      </c>
      <c r="E17" s="4" t="s">
        <v>28</v>
      </c>
      <c r="F17" s="4" t="s">
        <v>17</v>
      </c>
      <c r="G17" s="4" t="s">
        <v>18</v>
      </c>
      <c r="H17" s="4" t="s">
        <v>19</v>
      </c>
    </row>
    <row r="18" spans="2:8" x14ac:dyDescent="0.25">
      <c r="B18" s="1" t="s">
        <v>20</v>
      </c>
      <c r="C18" s="1"/>
      <c r="D18" s="1"/>
      <c r="E18" s="13"/>
    </row>
    <row r="19" spans="2:8" x14ac:dyDescent="0.25">
      <c r="B19" s="1" t="s">
        <v>22</v>
      </c>
      <c r="C19" s="1">
        <v>491</v>
      </c>
      <c r="D19" s="1"/>
      <c r="E19" s="13">
        <v>79700</v>
      </c>
    </row>
    <row r="20" spans="2:8" x14ac:dyDescent="0.25">
      <c r="B20" s="1" t="s">
        <v>23</v>
      </c>
      <c r="C20" s="1">
        <v>2860</v>
      </c>
      <c r="D20" s="1"/>
      <c r="E20" s="13">
        <v>181600</v>
      </c>
    </row>
    <row r="21" spans="2:8" x14ac:dyDescent="0.25">
      <c r="B21" s="1" t="s">
        <v>24</v>
      </c>
      <c r="C21" s="1">
        <v>1200</v>
      </c>
      <c r="D21" s="1"/>
      <c r="E21" s="13">
        <v>121000</v>
      </c>
    </row>
    <row r="22" spans="2:8" x14ac:dyDescent="0.25">
      <c r="B22" s="1" t="s">
        <v>26</v>
      </c>
      <c r="C22" s="1"/>
      <c r="D22" s="1">
        <v>4</v>
      </c>
      <c r="E22" s="13">
        <v>202000</v>
      </c>
    </row>
    <row r="23" spans="2:8" x14ac:dyDescent="0.25">
      <c r="B23" s="1" t="s">
        <v>27</v>
      </c>
      <c r="C23" s="1"/>
      <c r="D23" s="1">
        <v>1</v>
      </c>
      <c r="E23" s="13">
        <v>87900</v>
      </c>
    </row>
    <row r="24" spans="2:8" x14ac:dyDescent="0.25">
      <c r="B24" s="1" t="s">
        <v>29</v>
      </c>
      <c r="C24" s="1"/>
      <c r="E24" s="13"/>
    </row>
    <row r="25" spans="2:8" ht="18.75" customHeight="1" x14ac:dyDescent="0.25">
      <c r="B25" s="1" t="s">
        <v>31</v>
      </c>
      <c r="E25" s="13">
        <v>211500</v>
      </c>
      <c r="F25" s="14" t="s">
        <v>55</v>
      </c>
      <c r="G25" s="14"/>
    </row>
    <row r="26" spans="2:8" x14ac:dyDescent="0.25">
      <c r="B26" s="1" t="s">
        <v>32</v>
      </c>
      <c r="E26" s="13">
        <v>97300</v>
      </c>
      <c r="F26" s="14" t="s">
        <v>56</v>
      </c>
      <c r="G26" s="14"/>
    </row>
    <row r="27" spans="2:8" x14ac:dyDescent="0.25">
      <c r="B27" s="1" t="s">
        <v>41</v>
      </c>
      <c r="E27" s="13"/>
    </row>
    <row r="28" spans="2:8" x14ac:dyDescent="0.25">
      <c r="B28" s="1" t="s">
        <v>57</v>
      </c>
      <c r="E28" s="13">
        <v>52000000</v>
      </c>
    </row>
    <row r="29" spans="2:8" x14ac:dyDescent="0.25">
      <c r="B29" s="1" t="s">
        <v>33</v>
      </c>
      <c r="E29" s="13"/>
    </row>
    <row r="30" spans="2:8" x14ac:dyDescent="0.25">
      <c r="B30" s="1" t="s">
        <v>34</v>
      </c>
      <c r="E30" s="13"/>
    </row>
    <row r="31" spans="2:8" x14ac:dyDescent="0.25">
      <c r="B31" s="1" t="s">
        <v>35</v>
      </c>
      <c r="E31" s="13"/>
    </row>
    <row r="32" spans="2:8" x14ac:dyDescent="0.25">
      <c r="B32" s="1" t="s">
        <v>52</v>
      </c>
      <c r="D32" s="12"/>
      <c r="E32" s="13">
        <v>14</v>
      </c>
      <c r="F32" t="s">
        <v>50</v>
      </c>
    </row>
    <row r="33" spans="2:7" x14ac:dyDescent="0.25">
      <c r="B33" s="1" t="s">
        <v>53</v>
      </c>
      <c r="D33" s="12" t="s">
        <v>54</v>
      </c>
      <c r="E33" s="13">
        <v>14300</v>
      </c>
    </row>
    <row r="34" spans="2:7" ht="18" customHeight="1" x14ac:dyDescent="0.25">
      <c r="B34" s="1" t="s">
        <v>38</v>
      </c>
      <c r="E34" s="13">
        <v>60700</v>
      </c>
      <c r="F34" s="14" t="s">
        <v>58</v>
      </c>
      <c r="G34" s="14"/>
    </row>
    <row r="35" spans="2:7" x14ac:dyDescent="0.25">
      <c r="B35" s="1" t="s">
        <v>39</v>
      </c>
    </row>
    <row r="36" spans="2:7" x14ac:dyDescent="0.25">
      <c r="B36" s="1" t="s">
        <v>40</v>
      </c>
      <c r="E36" s="13">
        <v>257500</v>
      </c>
    </row>
    <row r="37" spans="2:7" x14ac:dyDescent="0.25">
      <c r="B37" s="1" t="s">
        <v>42</v>
      </c>
      <c r="E37" s="13">
        <v>15852300</v>
      </c>
      <c r="F37" s="14" t="s">
        <v>59</v>
      </c>
      <c r="G37" s="14"/>
    </row>
    <row r="38" spans="2:7" x14ac:dyDescent="0.25">
      <c r="B38" s="1" t="s">
        <v>43</v>
      </c>
    </row>
    <row r="39" spans="2:7" x14ac:dyDescent="0.25">
      <c r="B39" s="1" t="s">
        <v>44</v>
      </c>
    </row>
    <row r="40" spans="2:7" x14ac:dyDescent="0.25">
      <c r="B40" s="1" t="s">
        <v>45</v>
      </c>
    </row>
    <row r="41" spans="2:7" x14ac:dyDescent="0.25">
      <c r="B41" s="1" t="s">
        <v>46</v>
      </c>
    </row>
    <row r="42" spans="2:7" x14ac:dyDescent="0.25">
      <c r="E42" s="13">
        <f>SUM(E18:E41)</f>
        <v>69165814</v>
      </c>
    </row>
  </sheetData>
  <mergeCells count="4">
    <mergeCell ref="F25:G25"/>
    <mergeCell ref="F26:G26"/>
    <mergeCell ref="F34:G34"/>
    <mergeCell ref="F37:G37"/>
  </mergeCells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Lipi</cp:lastModifiedBy>
  <dcterms:created xsi:type="dcterms:W3CDTF">2011-02-25T21:23:58Z</dcterms:created>
  <dcterms:modified xsi:type="dcterms:W3CDTF">2011-02-28T05:40:06Z</dcterms:modified>
</cp:coreProperties>
</file>